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Charlene\Documents\Budget\"/>
    </mc:Choice>
  </mc:AlternateContent>
  <bookViews>
    <workbookView xWindow="0" yWindow="0" windowWidth="20490" windowHeight="7650" xr2:uid="{00000000-000D-0000-FFFF-FFFF00000000}"/>
  </bookViews>
  <sheets>
    <sheet name="Sheet1" sheetId="1" r:id="rId1"/>
  </sheets>
  <definedNames>
    <definedName name="_xlnm.Print_Area" localSheetId="0">Sheet1!$A$1:$K$87</definedName>
    <definedName name="_xlnm.Print_Titles" localSheetId="0">Sheet1!$1:$1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K51" i="1"/>
  <c r="H22" i="1"/>
  <c r="J22" i="1"/>
  <c r="C85" i="1" l="1"/>
  <c r="E84" i="1"/>
  <c r="D84" i="1"/>
  <c r="C84" i="1"/>
  <c r="K83" i="1"/>
  <c r="B85" i="1"/>
  <c r="K75" i="1"/>
  <c r="E75" i="1"/>
  <c r="B75" i="1"/>
  <c r="B84" i="1" s="1"/>
  <c r="H67" i="1"/>
  <c r="G67" i="1"/>
  <c r="E51" i="1"/>
  <c r="D51" i="1"/>
  <c r="D75" i="1" s="1"/>
  <c r="C51" i="1"/>
  <c r="B51" i="1"/>
  <c r="K31" i="1"/>
  <c r="E31" i="1"/>
  <c r="E85" i="1" s="1"/>
  <c r="D31" i="1"/>
  <c r="D85" i="1" s="1"/>
  <c r="C31" i="1"/>
  <c r="K22" i="1"/>
  <c r="K84" i="1" s="1"/>
  <c r="E22" i="1"/>
  <c r="D22" i="1"/>
  <c r="C22" i="1"/>
  <c r="B22" i="1"/>
  <c r="B87" i="1" l="1"/>
  <c r="K85" i="1"/>
  <c r="D87" i="1"/>
  <c r="E87" i="1"/>
</calcChain>
</file>

<file path=xl/sharedStrings.xml><?xml version="1.0" encoding="utf-8"?>
<sst xmlns="http://schemas.openxmlformats.org/spreadsheetml/2006/main" count="114" uniqueCount="92">
  <si>
    <t>Actual 4-30-13</t>
  </si>
  <si>
    <t>Actual 4-30-14</t>
  </si>
  <si>
    <t>Actual 4/30/2015</t>
  </si>
  <si>
    <t>Budget FY 16</t>
  </si>
  <si>
    <t>Actual FY16</t>
  </si>
  <si>
    <t>draft estimate</t>
  </si>
  <si>
    <t>Proposed City Budget FY17</t>
  </si>
  <si>
    <t>COMMENTS</t>
  </si>
  <si>
    <t>Actual FY17</t>
  </si>
  <si>
    <t>Draft proposed FY18</t>
  </si>
  <si>
    <t>SEWER &amp; WATER</t>
  </si>
  <si>
    <t xml:space="preserve">     REVENUE</t>
  </si>
  <si>
    <t>Water Sales</t>
  </si>
  <si>
    <t>Turn on fees</t>
  </si>
  <si>
    <t xml:space="preserve"> </t>
  </si>
  <si>
    <t>Tap on fees</t>
  </si>
  <si>
    <t>Meter sales</t>
  </si>
  <si>
    <t>Industrial waste fee</t>
  </si>
  <si>
    <t>Water hook up fees</t>
  </si>
  <si>
    <t>Unmetered water</t>
  </si>
  <si>
    <t>NSF check charge</t>
  </si>
  <si>
    <t>Misc income</t>
  </si>
  <si>
    <t>Sewer Sales</t>
  </si>
  <si>
    <t>Sewer Hook Up Fees</t>
  </si>
  <si>
    <t>Interest Income</t>
  </si>
  <si>
    <t>Misc Income</t>
  </si>
  <si>
    <t>Grant Income    IEPA LOAN)</t>
  </si>
  <si>
    <t>Bond Proceeds</t>
  </si>
  <si>
    <t>WWTP Upgrade Loan Final</t>
  </si>
  <si>
    <t>Total Income</t>
  </si>
  <si>
    <t>EXPENSES</t>
  </si>
  <si>
    <t>Personnel</t>
  </si>
  <si>
    <t>Salaries - Office</t>
  </si>
  <si>
    <t>Salaries - Regular</t>
  </si>
  <si>
    <t>Salaries - Temporary</t>
  </si>
  <si>
    <t>Salaries - Overtime</t>
  </si>
  <si>
    <t>Benefits-Medical</t>
  </si>
  <si>
    <t>Total Personnel</t>
  </si>
  <si>
    <t>Utility Operation</t>
  </si>
  <si>
    <t>Maintenance</t>
  </si>
  <si>
    <t>Engineering Service</t>
  </si>
  <si>
    <t>Legal Services/Audit</t>
  </si>
  <si>
    <t>Misc Admin Services</t>
  </si>
  <si>
    <t>Testing Service</t>
  </si>
  <si>
    <t>Postage</t>
  </si>
  <si>
    <t>Telephone</t>
  </si>
  <si>
    <t>Printing, Dues, Pubs, &amp; Office</t>
  </si>
  <si>
    <t>Training &amp; Travel</t>
  </si>
  <si>
    <t>Other Service Charges</t>
  </si>
  <si>
    <t>Utilities</t>
  </si>
  <si>
    <t>Permits &amp; Licenses</t>
  </si>
  <si>
    <t>Supplies &amp; Tools</t>
  </si>
  <si>
    <t>Fuel</t>
  </si>
  <si>
    <t>Chemicals</t>
  </si>
  <si>
    <t>Data Processing</t>
  </si>
  <si>
    <t>Other Prof Services/Sludge Removal</t>
  </si>
  <si>
    <t>CAPITAL EXPENSES</t>
  </si>
  <si>
    <t xml:space="preserve">Water Meters </t>
  </si>
  <si>
    <t>N/A</t>
  </si>
  <si>
    <t>Fire Hydrants (5)</t>
  </si>
  <si>
    <t>Well Rehab (1)</t>
  </si>
  <si>
    <t>Well Equipment</t>
  </si>
  <si>
    <t>Reservoir Inspection</t>
  </si>
  <si>
    <t>Waste Capital - supplies &amp; Maint</t>
  </si>
  <si>
    <t>Sewer Cleaning</t>
  </si>
  <si>
    <t>Manhole Replacement (2-3)</t>
  </si>
  <si>
    <t>Lift Station Controls/Equip</t>
  </si>
  <si>
    <t>Roof, Doors, Windows</t>
  </si>
  <si>
    <t>SKADA - computer/wireless</t>
  </si>
  <si>
    <t>GPS</t>
  </si>
  <si>
    <t>OTHER</t>
  </si>
  <si>
    <t>Truck</t>
  </si>
  <si>
    <t>Influent Station</t>
  </si>
  <si>
    <t>Vactor Trailer</t>
  </si>
  <si>
    <t>Sludge Tank</t>
  </si>
  <si>
    <t>WWTP Upgrade Payout Final</t>
  </si>
  <si>
    <t>IEPA Water Ststem Improvement</t>
  </si>
  <si>
    <t>IEPA Sewer Lining Project</t>
  </si>
  <si>
    <t>annual (regular) cap. Improvements</t>
  </si>
  <si>
    <t>Total Cap Expenses</t>
  </si>
  <si>
    <t>DEBT SERVICE</t>
  </si>
  <si>
    <t>IEPA Storm Sewer Project Pmt</t>
  </si>
  <si>
    <t>IEPA WWTP Upgrade Pmt</t>
  </si>
  <si>
    <t>Bond Payment</t>
  </si>
  <si>
    <t>NEW 2016 IEPA loan - water improvements</t>
  </si>
  <si>
    <t>NEW 2017 IEPA loan - sewer lining project</t>
  </si>
  <si>
    <t>Total Debt Service Expenses</t>
  </si>
  <si>
    <t>Total Expenses</t>
  </si>
  <si>
    <t>Water and Sewer NET:</t>
  </si>
  <si>
    <t>Total Revenue</t>
  </si>
  <si>
    <t>TOTAL OPERATING EXPENSES</t>
  </si>
  <si>
    <t>City of Oregon:  Proposed Water and Sewer Budget for FY18.  Submitted for review on 7.11.17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</si>
</sst>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1" xfId="0" applyFont="1" applyFill="1" applyBorder="1" applyAlignment="1">
      <alignment wrapText="1"/>
    </xf>
    <xf numFmtId="164" fontId="3" fillId="2" borderId="2" xfId="0" applyNumberFormat="1" applyFont="1" applyFill="1" applyBorder="1" applyAlignment="1">
      <alignment wrapText="1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2" fillId="0" borderId="2" xfId="0" applyNumberFormat="1" applyFont="1" applyBorder="1" applyAlignment="1">
      <alignment wrapText="1"/>
    </xf>
    <xf numFmtId="164" fontId="2" fillId="2" borderId="2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164" fontId="3" fillId="2" borderId="3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6" fillId="2" borderId="2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4" fontId="3" fillId="2" borderId="3" xfId="0" applyNumberFormat="1" applyFont="1" applyFill="1" applyBorder="1"/>
    <xf numFmtId="164" fontId="3" fillId="2" borderId="4" xfId="0" applyNumberFormat="1" applyFont="1" applyFill="1" applyBorder="1"/>
    <xf numFmtId="164" fontId="2" fillId="2" borderId="4" xfId="0" applyNumberFormat="1" applyFont="1" applyFill="1" applyBorder="1"/>
    <xf numFmtId="0" fontId="6" fillId="2" borderId="3" xfId="0" applyFont="1" applyFill="1" applyBorder="1" applyAlignment="1">
      <alignment wrapText="1"/>
    </xf>
    <xf numFmtId="164" fontId="2" fillId="2" borderId="3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4" xfId="0" applyFont="1" applyFill="1" applyBorder="1"/>
    <xf numFmtId="164" fontId="3" fillId="2" borderId="6" xfId="0" applyNumberFormat="1" applyFont="1" applyFill="1" applyBorder="1"/>
    <xf numFmtId="164" fontId="2" fillId="2" borderId="6" xfId="0" applyNumberFormat="1" applyFont="1" applyFill="1" applyBorder="1"/>
    <xf numFmtId="0" fontId="6" fillId="2" borderId="6" xfId="0" applyFont="1" applyFill="1" applyBorder="1" applyAlignment="1">
      <alignment wrapText="1"/>
    </xf>
    <xf numFmtId="164" fontId="2" fillId="2" borderId="6" xfId="0" applyNumberFormat="1" applyFont="1" applyFill="1" applyBorder="1" applyAlignment="1">
      <alignment wrapText="1"/>
    </xf>
    <xf numFmtId="164" fontId="2" fillId="2" borderId="7" xfId="0" applyNumberFormat="1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/>
    <xf numFmtId="0" fontId="7" fillId="0" borderId="9" xfId="0" applyFont="1" applyBorder="1" applyAlignment="1">
      <alignment wrapText="1"/>
    </xf>
    <xf numFmtId="164" fontId="7" fillId="2" borderId="1" xfId="1" applyNumberFormat="1" applyFont="1" applyFill="1" applyBorder="1"/>
    <xf numFmtId="164" fontId="7" fillId="2" borderId="2" xfId="1" applyNumberFormat="1" applyFont="1" applyFill="1" applyBorder="1"/>
    <xf numFmtId="164" fontId="2" fillId="0" borderId="2" xfId="0" applyNumberFormat="1" applyFont="1" applyBorder="1"/>
    <xf numFmtId="0" fontId="6" fillId="2" borderId="10" xfId="0" applyFont="1" applyFill="1" applyBorder="1"/>
    <xf numFmtId="0" fontId="6" fillId="0" borderId="2" xfId="0" applyFont="1" applyBorder="1" applyAlignment="1">
      <alignment wrapText="1"/>
    </xf>
    <xf numFmtId="0" fontId="7" fillId="0" borderId="11" xfId="0" applyFont="1" applyBorder="1" applyAlignment="1">
      <alignment wrapText="1"/>
    </xf>
    <xf numFmtId="164" fontId="7" fillId="2" borderId="12" xfId="1" applyNumberFormat="1" applyFont="1" applyFill="1" applyBorder="1"/>
    <xf numFmtId="164" fontId="7" fillId="2" borderId="13" xfId="1" applyNumberFormat="1" applyFont="1" applyFill="1" applyBorder="1"/>
    <xf numFmtId="164" fontId="2" fillId="0" borderId="13" xfId="0" applyNumberFormat="1" applyFont="1" applyBorder="1"/>
    <xf numFmtId="0" fontId="6" fillId="2" borderId="13" xfId="0" applyFont="1" applyFill="1" applyBorder="1" applyAlignment="1">
      <alignment wrapText="1"/>
    </xf>
    <xf numFmtId="164" fontId="2" fillId="2" borderId="13" xfId="0" applyNumberFormat="1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6" fillId="2" borderId="14" xfId="0" applyFont="1" applyFill="1" applyBorder="1"/>
    <xf numFmtId="164" fontId="2" fillId="2" borderId="17" xfId="0" applyNumberFormat="1" applyFont="1" applyFill="1" applyBorder="1" applyAlignment="1">
      <alignment wrapText="1"/>
    </xf>
    <xf numFmtId="164" fontId="2" fillId="2" borderId="16" xfId="0" applyNumberFormat="1" applyFont="1" applyFill="1" applyBorder="1" applyAlignment="1">
      <alignment wrapText="1"/>
    </xf>
    <xf numFmtId="164" fontId="7" fillId="2" borderId="7" xfId="1" applyNumberFormat="1" applyFont="1" applyFill="1" applyBorder="1"/>
    <xf numFmtId="164" fontId="7" fillId="2" borderId="6" xfId="1" applyNumberFormat="1" applyFont="1" applyFill="1" applyBorder="1"/>
    <xf numFmtId="164" fontId="2" fillId="0" borderId="6" xfId="0" applyNumberFormat="1" applyFont="1" applyBorder="1"/>
    <xf numFmtId="164" fontId="2" fillId="3" borderId="18" xfId="0" applyNumberFormat="1" applyFont="1" applyFill="1" applyBorder="1" applyAlignment="1">
      <alignment wrapText="1"/>
    </xf>
    <xf numFmtId="0" fontId="6" fillId="2" borderId="19" xfId="0" applyFont="1" applyFill="1" applyBorder="1" applyAlignment="1">
      <alignment wrapText="1"/>
    </xf>
    <xf numFmtId="164" fontId="2" fillId="2" borderId="20" xfId="0" applyNumberFormat="1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164" fontId="4" fillId="2" borderId="21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4" fontId="2" fillId="3" borderId="2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164" fontId="2" fillId="2" borderId="4" xfId="0" applyNumberFormat="1" applyFont="1" applyFill="1" applyBorder="1" applyAlignment="1">
      <alignment horizontal="right" wrapText="1"/>
    </xf>
    <xf numFmtId="0" fontId="6" fillId="2" borderId="10" xfId="0" applyFont="1" applyFill="1" applyBorder="1" applyAlignment="1">
      <alignment wrapText="1"/>
    </xf>
    <xf numFmtId="0" fontId="6" fillId="2" borderId="22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0" borderId="15" xfId="0" applyFont="1" applyBorder="1" applyAlignment="1">
      <alignment wrapText="1"/>
    </xf>
    <xf numFmtId="164" fontId="7" fillId="2" borderId="15" xfId="1" applyNumberFormat="1" applyFont="1" applyFill="1" applyBorder="1"/>
    <xf numFmtId="164" fontId="2" fillId="0" borderId="15" xfId="0" applyNumberFormat="1" applyFont="1" applyBorder="1"/>
    <xf numFmtId="0" fontId="6" fillId="2" borderId="23" xfId="0" applyFont="1" applyFill="1" applyBorder="1" applyAlignment="1">
      <alignment wrapText="1"/>
    </xf>
    <xf numFmtId="164" fontId="2" fillId="2" borderId="23" xfId="0" applyNumberFormat="1" applyFont="1" applyFill="1" applyBorder="1" applyAlignment="1">
      <alignment wrapText="1"/>
    </xf>
    <xf numFmtId="164" fontId="2" fillId="2" borderId="15" xfId="0" applyNumberFormat="1" applyFont="1" applyFill="1" applyBorder="1" applyAlignment="1">
      <alignment wrapText="1"/>
    </xf>
    <xf numFmtId="0" fontId="6" fillId="2" borderId="15" xfId="0" applyFont="1" applyFill="1" applyBorder="1" applyAlignment="1">
      <alignment wrapText="1"/>
    </xf>
    <xf numFmtId="0" fontId="2" fillId="2" borderId="15" xfId="0" applyFont="1" applyFill="1" applyBorder="1"/>
    <xf numFmtId="164" fontId="2" fillId="0" borderId="7" xfId="0" applyNumberFormat="1" applyFont="1" applyBorder="1"/>
    <xf numFmtId="0" fontId="2" fillId="2" borderId="8" xfId="0" applyFont="1" applyFill="1" applyBorder="1"/>
    <xf numFmtId="0" fontId="2" fillId="2" borderId="10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8" fillId="0" borderId="16" xfId="0" applyFont="1" applyBorder="1" applyAlignment="1">
      <alignment wrapText="1"/>
    </xf>
    <xf numFmtId="164" fontId="8" fillId="2" borderId="16" xfId="1" applyNumberFormat="1" applyFont="1" applyFill="1" applyBorder="1"/>
    <xf numFmtId="164" fontId="8" fillId="2" borderId="17" xfId="1" applyNumberFormat="1" applyFont="1" applyFill="1" applyBorder="1"/>
    <xf numFmtId="164" fontId="9" fillId="0" borderId="17" xfId="0" applyNumberFormat="1" applyFont="1" applyBorder="1"/>
    <xf numFmtId="0" fontId="10" fillId="2" borderId="17" xfId="0" applyFont="1" applyFill="1" applyBorder="1" applyAlignment="1">
      <alignment wrapText="1"/>
    </xf>
    <xf numFmtId="164" fontId="9" fillId="2" borderId="17" xfId="0" applyNumberFormat="1" applyFont="1" applyFill="1" applyBorder="1" applyAlignment="1">
      <alignment wrapText="1"/>
    </xf>
    <xf numFmtId="164" fontId="9" fillId="2" borderId="15" xfId="0" applyNumberFormat="1" applyFont="1" applyFill="1" applyBorder="1" applyAlignment="1">
      <alignment wrapText="1"/>
    </xf>
    <xf numFmtId="0" fontId="10" fillId="2" borderId="16" xfId="0" applyFont="1" applyFill="1" applyBorder="1" applyAlignment="1">
      <alignment wrapText="1"/>
    </xf>
    <xf numFmtId="0" fontId="10" fillId="2" borderId="16" xfId="0" applyFont="1" applyFill="1" applyBorder="1"/>
    <xf numFmtId="0" fontId="8" fillId="0" borderId="1" xfId="0" applyFont="1" applyFill="1" applyBorder="1" applyAlignment="1">
      <alignment wrapText="1"/>
    </xf>
    <xf numFmtId="164" fontId="8" fillId="2" borderId="1" xfId="1" applyNumberFormat="1" applyFont="1" applyFill="1" applyBorder="1"/>
    <xf numFmtId="164" fontId="8" fillId="2" borderId="2" xfId="1" applyNumberFormat="1" applyFont="1" applyFill="1" applyBorder="1"/>
    <xf numFmtId="164" fontId="9" fillId="0" borderId="2" xfId="0" applyNumberFormat="1" applyFont="1" applyBorder="1"/>
    <xf numFmtId="0" fontId="10" fillId="2" borderId="2" xfId="0" applyFont="1" applyFill="1" applyBorder="1" applyAlignment="1">
      <alignment wrapText="1"/>
    </xf>
    <xf numFmtId="164" fontId="9" fillId="2" borderId="2" xfId="0" applyNumberFormat="1" applyFont="1" applyFill="1" applyBorder="1" applyAlignment="1">
      <alignment wrapText="1"/>
    </xf>
    <xf numFmtId="164" fontId="9" fillId="3" borderId="18" xfId="0" applyNumberFormat="1" applyFont="1" applyFill="1" applyBorder="1" applyAlignment="1">
      <alignment wrapText="1"/>
    </xf>
    <xf numFmtId="0" fontId="10" fillId="2" borderId="19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0" fontId="9" fillId="0" borderId="1" xfId="0" applyFont="1" applyBorder="1" applyAlignment="1">
      <alignment wrapText="1"/>
    </xf>
    <xf numFmtId="164" fontId="9" fillId="2" borderId="1" xfId="0" applyNumberFormat="1" applyFont="1" applyFill="1" applyBorder="1"/>
    <xf numFmtId="164" fontId="9" fillId="2" borderId="2" xfId="0" applyNumberFormat="1" applyFont="1" applyFill="1" applyBorder="1"/>
    <xf numFmtId="0" fontId="9" fillId="0" borderId="2" xfId="0" applyFont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8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64" fontId="2" fillId="2" borderId="19" xfId="0" applyNumberFormat="1" applyFont="1" applyFill="1" applyBorder="1" applyAlignment="1">
      <alignment wrapText="1"/>
    </xf>
    <xf numFmtId="164" fontId="4" fillId="2" borderId="18" xfId="0" applyNumberFormat="1" applyFont="1" applyFill="1" applyBorder="1" applyAlignment="1">
      <alignment wrapText="1"/>
    </xf>
    <xf numFmtId="0" fontId="6" fillId="2" borderId="20" xfId="0" applyFont="1" applyFill="1" applyBorder="1" applyAlignment="1">
      <alignment wrapText="1"/>
    </xf>
    <xf numFmtId="164" fontId="10" fillId="2" borderId="1" xfId="0" applyNumberFormat="1" applyFont="1" applyFill="1" applyBorder="1"/>
    <xf numFmtId="0" fontId="11" fillId="0" borderId="24" xfId="0" applyFont="1" applyBorder="1" applyAlignment="1">
      <alignment wrapText="1"/>
    </xf>
    <xf numFmtId="164" fontId="7" fillId="2" borderId="25" xfId="1" applyNumberFormat="1" applyFont="1" applyFill="1" applyBorder="1"/>
    <xf numFmtId="164" fontId="7" fillId="2" borderId="23" xfId="1" applyNumberFormat="1" applyFont="1" applyFill="1" applyBorder="1"/>
    <xf numFmtId="164" fontId="2" fillId="0" borderId="23" xfId="0" applyNumberFormat="1" applyFont="1" applyBorder="1"/>
    <xf numFmtId="0" fontId="6" fillId="2" borderId="15" xfId="0" applyFont="1" applyFill="1" applyBorder="1"/>
    <xf numFmtId="0" fontId="7" fillId="0" borderId="26" xfId="0" applyFont="1" applyBorder="1" applyAlignment="1">
      <alignment wrapText="1"/>
    </xf>
    <xf numFmtId="164" fontId="7" fillId="2" borderId="26" xfId="1" applyNumberFormat="1" applyFont="1" applyFill="1" applyBorder="1"/>
    <xf numFmtId="164" fontId="7" fillId="2" borderId="27" xfId="1" applyNumberFormat="1" applyFont="1" applyFill="1" applyBorder="1"/>
    <xf numFmtId="164" fontId="2" fillId="0" borderId="27" xfId="0" applyNumberFormat="1" applyFont="1" applyBorder="1"/>
    <xf numFmtId="0" fontId="6" fillId="2" borderId="27" xfId="0" applyFont="1" applyFill="1" applyBorder="1" applyAlignment="1">
      <alignment wrapText="1"/>
    </xf>
    <xf numFmtId="164" fontId="2" fillId="2" borderId="27" xfId="0" applyNumberFormat="1" applyFont="1" applyFill="1" applyBorder="1" applyAlignment="1">
      <alignment wrapText="1"/>
    </xf>
    <xf numFmtId="164" fontId="2" fillId="2" borderId="26" xfId="0" applyNumberFormat="1" applyFont="1" applyFill="1" applyBorder="1" applyAlignment="1">
      <alignment wrapText="1"/>
    </xf>
    <xf numFmtId="0" fontId="6" fillId="2" borderId="26" xfId="0" applyFont="1" applyFill="1" applyBorder="1" applyAlignment="1">
      <alignment wrapText="1"/>
    </xf>
    <xf numFmtId="0" fontId="6" fillId="2" borderId="26" xfId="0" applyFont="1" applyFill="1" applyBorder="1"/>
    <xf numFmtId="0" fontId="8" fillId="0" borderId="28" xfId="0" applyFont="1" applyBorder="1" applyAlignment="1">
      <alignment wrapText="1"/>
    </xf>
    <xf numFmtId="164" fontId="7" fillId="2" borderId="29" xfId="1" applyNumberFormat="1" applyFont="1" applyFill="1" applyBorder="1"/>
    <xf numFmtId="164" fontId="7" fillId="2" borderId="30" xfId="1" applyNumberFormat="1" applyFont="1" applyFill="1" applyBorder="1"/>
    <xf numFmtId="164" fontId="2" fillId="0" borderId="30" xfId="0" applyNumberFormat="1" applyFont="1" applyBorder="1"/>
    <xf numFmtId="0" fontId="6" fillId="2" borderId="30" xfId="0" applyFont="1" applyFill="1" applyBorder="1" applyAlignment="1">
      <alignment wrapText="1"/>
    </xf>
    <xf numFmtId="164" fontId="2" fillId="2" borderId="30" xfId="0" applyNumberFormat="1" applyFont="1" applyFill="1" applyBorder="1" applyAlignment="1">
      <alignment wrapText="1"/>
    </xf>
    <xf numFmtId="164" fontId="2" fillId="3" borderId="29" xfId="0" applyNumberFormat="1" applyFont="1" applyFill="1" applyBorder="1" applyAlignment="1">
      <alignment wrapText="1"/>
    </xf>
    <xf numFmtId="0" fontId="6" fillId="2" borderId="29" xfId="0" applyFont="1" applyFill="1" applyBorder="1" applyAlignment="1">
      <alignment wrapText="1"/>
    </xf>
    <xf numFmtId="0" fontId="6" fillId="2" borderId="3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7"/>
  <sheetViews>
    <sheetView tabSelected="1" workbookViewId="0">
      <pane ySplit="1" topLeftCell="A6" activePane="bottomLeft" state="frozen"/>
      <selection pane="bottomLeft" activeCell="N13" sqref="N13"/>
    </sheetView>
  </sheetViews>
  <sheetFormatPr defaultRowHeight="14.5" x14ac:dyDescent="0.35"/>
  <cols>
    <col min="1" max="1" width="33.81640625" customWidth="1"/>
    <col min="2" max="7" width="0" hidden="1" customWidth="1"/>
    <col min="9" max="9" width="0" hidden="1" customWidth="1"/>
    <col min="10" max="10" width="12.26953125" customWidth="1"/>
    <col min="11" max="11" width="16.1796875" customWidth="1"/>
    <col min="13" max="13" width="44.1796875" customWidth="1"/>
    <col min="14" max="14" width="43.81640625" customWidth="1"/>
  </cols>
  <sheetData>
    <row r="1" spans="1:13" ht="43" x14ac:dyDescent="0.35">
      <c r="A1" s="1" t="s">
        <v>91</v>
      </c>
      <c r="B1" s="2" t="s">
        <v>0</v>
      </c>
      <c r="C1" s="2" t="s">
        <v>1</v>
      </c>
      <c r="D1" s="2" t="s">
        <v>2</v>
      </c>
      <c r="E1" s="3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7" t="s">
        <v>8</v>
      </c>
      <c r="K1" s="8" t="s">
        <v>9</v>
      </c>
      <c r="L1" s="9"/>
      <c r="M1" s="10"/>
    </row>
    <row r="2" spans="1:13" x14ac:dyDescent="0.35">
      <c r="A2" s="11"/>
      <c r="B2" s="12"/>
      <c r="C2" s="12"/>
      <c r="D2" s="12"/>
      <c r="E2" s="12"/>
      <c r="F2" s="13"/>
      <c r="G2" s="14"/>
      <c r="H2" s="14"/>
      <c r="I2" s="15"/>
      <c r="J2" s="7"/>
      <c r="K2" s="16"/>
      <c r="L2" s="10"/>
      <c r="M2" s="14"/>
    </row>
    <row r="3" spans="1:13" ht="16" thickBot="1" x14ac:dyDescent="0.4">
      <c r="A3" s="108" t="s">
        <v>10</v>
      </c>
      <c r="B3" s="17" t="s">
        <v>0</v>
      </c>
      <c r="C3" s="17" t="s">
        <v>1</v>
      </c>
      <c r="D3" s="17" t="s">
        <v>2</v>
      </c>
      <c r="E3" s="17"/>
      <c r="F3" s="18"/>
      <c r="G3" s="19"/>
      <c r="H3" s="19"/>
      <c r="I3" s="20"/>
      <c r="J3" s="21"/>
      <c r="K3" s="22"/>
      <c r="L3" s="23"/>
      <c r="M3" s="24"/>
    </row>
    <row r="4" spans="1:13" ht="15.5" x14ac:dyDescent="0.35">
      <c r="A4" s="109" t="s">
        <v>11</v>
      </c>
      <c r="B4" s="25"/>
      <c r="C4" s="25"/>
      <c r="D4" s="25"/>
      <c r="E4" s="25"/>
      <c r="F4" s="25"/>
      <c r="G4" s="26"/>
      <c r="H4" s="26"/>
      <c r="I4" s="27"/>
      <c r="J4" s="28"/>
      <c r="K4" s="29"/>
      <c r="L4" s="30"/>
      <c r="M4" s="31"/>
    </row>
    <row r="5" spans="1:13" x14ac:dyDescent="0.35">
      <c r="A5" s="32" t="s">
        <v>12</v>
      </c>
      <c r="B5" s="33">
        <v>471740</v>
      </c>
      <c r="C5" s="33">
        <v>488020</v>
      </c>
      <c r="D5" s="33">
        <v>490000</v>
      </c>
      <c r="E5" s="33">
        <v>490000</v>
      </c>
      <c r="F5" s="34"/>
      <c r="G5" s="35"/>
      <c r="H5" s="35">
        <v>643000</v>
      </c>
      <c r="I5" s="15"/>
      <c r="J5" s="7">
        <v>538646</v>
      </c>
      <c r="K5" s="16">
        <v>647000</v>
      </c>
      <c r="L5" s="10"/>
      <c r="M5" s="36"/>
    </row>
    <row r="6" spans="1:13" x14ac:dyDescent="0.35">
      <c r="A6" s="32" t="s">
        <v>13</v>
      </c>
      <c r="B6" s="33">
        <v>600</v>
      </c>
      <c r="C6" s="33">
        <v>1404</v>
      </c>
      <c r="D6" s="33">
        <v>1500</v>
      </c>
      <c r="E6" s="33">
        <v>1500</v>
      </c>
      <c r="F6" s="34"/>
      <c r="G6" s="35"/>
      <c r="H6" s="35">
        <v>1000</v>
      </c>
      <c r="I6" s="15" t="s">
        <v>14</v>
      </c>
      <c r="J6" s="7">
        <v>2335</v>
      </c>
      <c r="K6" s="16">
        <v>1000</v>
      </c>
      <c r="L6" s="10"/>
      <c r="M6" s="36"/>
    </row>
    <row r="7" spans="1:13" x14ac:dyDescent="0.35">
      <c r="A7" s="32" t="s">
        <v>15</v>
      </c>
      <c r="B7" s="33">
        <v>600</v>
      </c>
      <c r="C7" s="33">
        <v>300</v>
      </c>
      <c r="D7" s="33">
        <v>500</v>
      </c>
      <c r="E7" s="33">
        <v>500</v>
      </c>
      <c r="F7" s="34"/>
      <c r="G7" s="35"/>
      <c r="H7" s="35">
        <v>400</v>
      </c>
      <c r="I7" s="15"/>
      <c r="J7" s="7">
        <v>300</v>
      </c>
      <c r="K7" s="16">
        <v>400</v>
      </c>
      <c r="L7" s="10"/>
      <c r="M7" s="36"/>
    </row>
    <row r="8" spans="1:13" x14ac:dyDescent="0.35">
      <c r="A8" s="32" t="s">
        <v>16</v>
      </c>
      <c r="B8" s="33">
        <v>1775</v>
      </c>
      <c r="C8" s="33">
        <v>1775</v>
      </c>
      <c r="D8" s="33">
        <v>2000</v>
      </c>
      <c r="E8" s="33">
        <v>2000</v>
      </c>
      <c r="F8" s="34"/>
      <c r="G8" s="35"/>
      <c r="H8" s="35">
        <v>2000</v>
      </c>
      <c r="I8" s="15"/>
      <c r="J8" s="7">
        <v>4065</v>
      </c>
      <c r="K8" s="16">
        <v>2000</v>
      </c>
      <c r="L8" s="10"/>
      <c r="M8" s="36"/>
    </row>
    <row r="9" spans="1:13" x14ac:dyDescent="0.35">
      <c r="A9" s="32" t="s">
        <v>17</v>
      </c>
      <c r="B9" s="33">
        <v>6150</v>
      </c>
      <c r="C9" s="33">
        <v>6855</v>
      </c>
      <c r="D9" s="33">
        <v>7000</v>
      </c>
      <c r="E9" s="33">
        <v>7000</v>
      </c>
      <c r="F9" s="34"/>
      <c r="G9" s="35"/>
      <c r="H9" s="35">
        <v>7000</v>
      </c>
      <c r="I9" s="15"/>
      <c r="J9" s="7">
        <v>11400</v>
      </c>
      <c r="K9" s="16">
        <v>7000</v>
      </c>
      <c r="L9" s="10"/>
      <c r="M9" s="36"/>
    </row>
    <row r="10" spans="1:13" x14ac:dyDescent="0.35">
      <c r="A10" s="32" t="s">
        <v>18</v>
      </c>
      <c r="B10" s="33">
        <v>5500</v>
      </c>
      <c r="C10" s="33">
        <v>4000</v>
      </c>
      <c r="D10" s="33">
        <v>5000</v>
      </c>
      <c r="E10" s="33">
        <v>5000</v>
      </c>
      <c r="F10" s="34"/>
      <c r="G10" s="35"/>
      <c r="H10" s="35">
        <v>5000</v>
      </c>
      <c r="I10" s="15"/>
      <c r="J10" s="7">
        <v>3500</v>
      </c>
      <c r="K10" s="16">
        <v>5000</v>
      </c>
      <c r="L10" s="10"/>
      <c r="M10" s="36"/>
    </row>
    <row r="11" spans="1:13" x14ac:dyDescent="0.35">
      <c r="A11" s="32" t="s">
        <v>19</v>
      </c>
      <c r="B11" s="33">
        <v>1844</v>
      </c>
      <c r="C11" s="33">
        <v>157</v>
      </c>
      <c r="D11" s="33">
        <v>1000</v>
      </c>
      <c r="E11" s="33">
        <v>1000</v>
      </c>
      <c r="F11" s="34"/>
      <c r="G11" s="35"/>
      <c r="H11" s="35">
        <v>500</v>
      </c>
      <c r="I11" s="15"/>
      <c r="J11" s="7">
        <v>1365</v>
      </c>
      <c r="K11" s="16">
        <v>500</v>
      </c>
      <c r="L11" s="10"/>
      <c r="M11" s="36"/>
    </row>
    <row r="12" spans="1:13" x14ac:dyDescent="0.35">
      <c r="A12" s="32" t="s">
        <v>20</v>
      </c>
      <c r="B12" s="33">
        <v>15</v>
      </c>
      <c r="C12" s="33">
        <v>40</v>
      </c>
      <c r="D12" s="33">
        <v>0</v>
      </c>
      <c r="E12" s="33">
        <v>0</v>
      </c>
      <c r="F12" s="34"/>
      <c r="G12" s="35"/>
      <c r="H12" s="35">
        <v>0</v>
      </c>
      <c r="I12" s="15"/>
      <c r="J12" s="7">
        <v>22</v>
      </c>
      <c r="K12" s="16">
        <v>0</v>
      </c>
      <c r="L12" s="10"/>
      <c r="M12" s="36"/>
    </row>
    <row r="13" spans="1:13" x14ac:dyDescent="0.35">
      <c r="A13" s="32" t="s">
        <v>21</v>
      </c>
      <c r="B13" s="33">
        <v>1323</v>
      </c>
      <c r="C13" s="33">
        <v>457</v>
      </c>
      <c r="D13" s="33">
        <v>500</v>
      </c>
      <c r="E13" s="33">
        <v>500</v>
      </c>
      <c r="F13" s="34"/>
      <c r="G13" s="35"/>
      <c r="H13" s="35">
        <v>500</v>
      </c>
      <c r="I13" s="15"/>
      <c r="J13" s="7">
        <v>27389</v>
      </c>
      <c r="K13" s="16">
        <v>500</v>
      </c>
      <c r="L13" s="10"/>
      <c r="M13" s="36"/>
    </row>
    <row r="14" spans="1:13" x14ac:dyDescent="0.35">
      <c r="A14" s="32" t="s">
        <v>22</v>
      </c>
      <c r="B14" s="33">
        <v>656818</v>
      </c>
      <c r="C14" s="33">
        <v>698422</v>
      </c>
      <c r="D14" s="33">
        <v>682000</v>
      </c>
      <c r="E14" s="33">
        <v>682000</v>
      </c>
      <c r="F14" s="34"/>
      <c r="G14" s="35"/>
      <c r="H14" s="35">
        <v>633000</v>
      </c>
      <c r="I14" s="37"/>
      <c r="J14" s="7">
        <v>669036</v>
      </c>
      <c r="K14" s="16">
        <v>677000</v>
      </c>
      <c r="L14" s="10"/>
      <c r="M14" s="36"/>
    </row>
    <row r="15" spans="1:13" x14ac:dyDescent="0.35">
      <c r="A15" s="32" t="s">
        <v>23</v>
      </c>
      <c r="B15" s="33">
        <v>6500</v>
      </c>
      <c r="C15" s="33">
        <v>8800</v>
      </c>
      <c r="D15" s="33">
        <v>4400</v>
      </c>
      <c r="E15" s="33">
        <v>9000</v>
      </c>
      <c r="F15" s="34"/>
      <c r="G15" s="35"/>
      <c r="H15" s="35">
        <v>4000</v>
      </c>
      <c r="I15" s="15"/>
      <c r="J15" s="7">
        <v>2000</v>
      </c>
      <c r="K15" s="16">
        <v>4000</v>
      </c>
      <c r="L15" s="10"/>
      <c r="M15" s="36"/>
    </row>
    <row r="16" spans="1:13" x14ac:dyDescent="0.35">
      <c r="A16" s="32" t="s">
        <v>24</v>
      </c>
      <c r="B16" s="33">
        <v>208</v>
      </c>
      <c r="C16" s="33">
        <v>1756</v>
      </c>
      <c r="D16" s="33">
        <v>1422</v>
      </c>
      <c r="E16" s="33">
        <v>1500</v>
      </c>
      <c r="F16" s="34"/>
      <c r="G16" s="35"/>
      <c r="H16" s="35">
        <v>1500</v>
      </c>
      <c r="I16" s="15"/>
      <c r="J16" s="7">
        <v>1288</v>
      </c>
      <c r="K16" s="16">
        <v>1500</v>
      </c>
      <c r="L16" s="10"/>
      <c r="M16" s="36"/>
    </row>
    <row r="17" spans="1:13" x14ac:dyDescent="0.35">
      <c r="A17" s="32" t="s">
        <v>25</v>
      </c>
      <c r="B17" s="33">
        <v>225</v>
      </c>
      <c r="C17" s="33">
        <v>23532</v>
      </c>
      <c r="D17" s="33">
        <v>16600</v>
      </c>
      <c r="E17" s="33">
        <v>7500</v>
      </c>
      <c r="F17" s="34"/>
      <c r="G17" s="35"/>
      <c r="H17" s="35">
        <v>8000</v>
      </c>
      <c r="I17" s="15"/>
      <c r="J17" s="7">
        <v>8200</v>
      </c>
      <c r="K17" s="16">
        <v>8000</v>
      </c>
      <c r="L17" s="10"/>
      <c r="M17" s="36"/>
    </row>
    <row r="18" spans="1:13" x14ac:dyDescent="0.35">
      <c r="A18" s="32"/>
      <c r="B18" s="33">
        <v>7500</v>
      </c>
      <c r="C18" s="33">
        <v>7500</v>
      </c>
      <c r="D18" s="33">
        <v>0</v>
      </c>
      <c r="E18" s="33">
        <v>0</v>
      </c>
      <c r="F18" s="34"/>
      <c r="G18" s="35"/>
      <c r="H18" s="35"/>
      <c r="I18" s="15"/>
      <c r="J18" s="7"/>
      <c r="K18" s="16"/>
      <c r="L18" s="10"/>
      <c r="M18" s="36"/>
    </row>
    <row r="19" spans="1:13" x14ac:dyDescent="0.35">
      <c r="A19" s="32" t="s">
        <v>26</v>
      </c>
      <c r="B19" s="33">
        <v>58800</v>
      </c>
      <c r="C19" s="33"/>
      <c r="D19" s="33">
        <v>0</v>
      </c>
      <c r="E19" s="33">
        <v>0</v>
      </c>
      <c r="F19" s="34"/>
      <c r="G19" s="35"/>
      <c r="H19" s="35"/>
      <c r="I19" s="15"/>
      <c r="J19" s="7"/>
      <c r="K19" s="16">
        <v>2600000</v>
      </c>
      <c r="L19" s="10"/>
      <c r="M19" s="36"/>
    </row>
    <row r="20" spans="1:13" x14ac:dyDescent="0.35">
      <c r="A20" s="32" t="s">
        <v>27</v>
      </c>
      <c r="B20" s="33">
        <v>0</v>
      </c>
      <c r="C20" s="33">
        <v>1302600</v>
      </c>
      <c r="D20" s="33">
        <v>0</v>
      </c>
      <c r="E20" s="33">
        <v>0</v>
      </c>
      <c r="F20" s="34"/>
      <c r="G20" s="35"/>
      <c r="H20" s="35"/>
      <c r="I20" s="15"/>
      <c r="J20" s="7"/>
      <c r="K20" s="16"/>
      <c r="L20" s="10"/>
      <c r="M20" s="36"/>
    </row>
    <row r="21" spans="1:13" x14ac:dyDescent="0.35">
      <c r="A21" s="32" t="s">
        <v>28</v>
      </c>
      <c r="B21" s="33">
        <v>83800</v>
      </c>
      <c r="C21" s="33">
        <v>0</v>
      </c>
      <c r="D21" s="33">
        <v>0</v>
      </c>
      <c r="E21" s="33">
        <v>0</v>
      </c>
      <c r="F21" s="34"/>
      <c r="G21" s="35"/>
      <c r="H21" s="35"/>
      <c r="I21" s="15"/>
      <c r="J21" s="7"/>
      <c r="K21" s="16"/>
      <c r="L21" s="10"/>
      <c r="M21" s="36"/>
    </row>
    <row r="22" spans="1:13" ht="16" thickBot="1" x14ac:dyDescent="0.4">
      <c r="A22" s="130" t="s">
        <v>89</v>
      </c>
      <c r="B22" s="131">
        <f>SUM(B5:B21)</f>
        <v>1303398</v>
      </c>
      <c r="C22" s="131">
        <f>SUM(C5:C21)</f>
        <v>2545618</v>
      </c>
      <c r="D22" s="131">
        <f>SUM(D5:D21)</f>
        <v>1211922</v>
      </c>
      <c r="E22" s="131">
        <f>SUM(E5:E21)</f>
        <v>1207500</v>
      </c>
      <c r="F22" s="132"/>
      <c r="G22" s="133"/>
      <c r="H22" s="133">
        <f>SUM(H5:H21)</f>
        <v>1305900</v>
      </c>
      <c r="I22" s="134"/>
      <c r="J22" s="135">
        <f>SUM(J5:J21)</f>
        <v>1269546</v>
      </c>
      <c r="K22" s="136">
        <f>SUM(K5:K21)</f>
        <v>3953900</v>
      </c>
      <c r="L22" s="137"/>
      <c r="M22" s="138"/>
    </row>
    <row r="23" spans="1:13" ht="15.5" thickTop="1" thickBot="1" x14ac:dyDescent="0.4">
      <c r="A23" s="121"/>
      <c r="B23" s="122"/>
      <c r="C23" s="122"/>
      <c r="D23" s="122"/>
      <c r="E23" s="123"/>
      <c r="F23" s="123"/>
      <c r="G23" s="124"/>
      <c r="H23" s="124"/>
      <c r="I23" s="125"/>
      <c r="J23" s="126"/>
      <c r="K23" s="127"/>
      <c r="L23" s="128"/>
      <c r="M23" s="129"/>
    </row>
    <row r="24" spans="1:13" ht="16.5" thickTop="1" thickBot="1" x14ac:dyDescent="0.4">
      <c r="A24" s="116" t="s">
        <v>30</v>
      </c>
      <c r="B24" s="117"/>
      <c r="C24" s="70"/>
      <c r="D24" s="70"/>
      <c r="E24" s="118"/>
      <c r="F24" s="118"/>
      <c r="G24" s="119"/>
      <c r="H24" s="119"/>
      <c r="I24" s="72"/>
      <c r="J24" s="73"/>
      <c r="K24" s="74"/>
      <c r="L24" s="75"/>
      <c r="M24" s="120"/>
    </row>
    <row r="25" spans="1:13" x14ac:dyDescent="0.35">
      <c r="A25" s="110" t="s">
        <v>31</v>
      </c>
      <c r="B25" s="48"/>
      <c r="C25" s="48"/>
      <c r="D25" s="48"/>
      <c r="E25" s="49"/>
      <c r="F25" s="49"/>
      <c r="G25" s="50"/>
      <c r="H25" s="50"/>
      <c r="I25" s="27"/>
      <c r="J25" s="28"/>
      <c r="K25" s="29"/>
      <c r="L25" s="30"/>
      <c r="M25" s="31"/>
    </row>
    <row r="26" spans="1:13" x14ac:dyDescent="0.35">
      <c r="A26" s="32" t="s">
        <v>32</v>
      </c>
      <c r="B26" s="33">
        <v>40606</v>
      </c>
      <c r="C26" s="33">
        <v>42660</v>
      </c>
      <c r="D26" s="33">
        <v>43939</v>
      </c>
      <c r="E26" s="33">
        <v>45257</v>
      </c>
      <c r="F26" s="34"/>
      <c r="G26" s="35"/>
      <c r="H26" s="35"/>
      <c r="I26" s="15"/>
      <c r="J26" s="7"/>
      <c r="K26" s="16">
        <v>29000</v>
      </c>
      <c r="L26" s="10"/>
      <c r="M26" s="36"/>
    </row>
    <row r="27" spans="1:13" x14ac:dyDescent="0.35">
      <c r="A27" s="32" t="s">
        <v>33</v>
      </c>
      <c r="B27" s="33">
        <v>138806</v>
      </c>
      <c r="C27" s="33">
        <v>149823</v>
      </c>
      <c r="D27" s="33">
        <v>154317</v>
      </c>
      <c r="E27" s="33">
        <v>156000</v>
      </c>
      <c r="F27" s="34"/>
      <c r="G27" s="35"/>
      <c r="H27" s="35"/>
      <c r="I27" s="15"/>
      <c r="J27" s="7"/>
      <c r="K27" s="16">
        <v>195000</v>
      </c>
      <c r="L27" s="10"/>
      <c r="M27" s="36"/>
    </row>
    <row r="28" spans="1:13" x14ac:dyDescent="0.35">
      <c r="A28" s="32" t="s">
        <v>34</v>
      </c>
      <c r="B28" s="33">
        <v>7500</v>
      </c>
      <c r="C28" s="33">
        <v>3164</v>
      </c>
      <c r="D28" s="33">
        <v>10000</v>
      </c>
      <c r="E28" s="33">
        <v>4500</v>
      </c>
      <c r="F28" s="34"/>
      <c r="G28" s="35"/>
      <c r="H28" s="35"/>
      <c r="I28" s="15"/>
      <c r="J28" s="7"/>
      <c r="K28" s="16">
        <v>4500</v>
      </c>
      <c r="L28" s="10"/>
      <c r="M28" s="36"/>
    </row>
    <row r="29" spans="1:13" x14ac:dyDescent="0.35">
      <c r="A29" s="32" t="s">
        <v>35</v>
      </c>
      <c r="B29" s="33">
        <v>0</v>
      </c>
      <c r="C29" s="33">
        <v>0</v>
      </c>
      <c r="D29" s="33">
        <v>0</v>
      </c>
      <c r="E29" s="33">
        <v>0</v>
      </c>
      <c r="F29" s="34"/>
      <c r="G29" s="35"/>
      <c r="H29" s="35"/>
      <c r="I29" s="15"/>
      <c r="J29" s="7"/>
      <c r="K29" s="16">
        <v>0</v>
      </c>
      <c r="L29" s="10"/>
      <c r="M29" s="36"/>
    </row>
    <row r="30" spans="1:13" ht="15" thickBot="1" x14ac:dyDescent="0.4">
      <c r="A30" s="32" t="s">
        <v>36</v>
      </c>
      <c r="B30" s="33">
        <v>11906</v>
      </c>
      <c r="C30" s="33">
        <v>63322</v>
      </c>
      <c r="D30" s="33">
        <v>70000</v>
      </c>
      <c r="E30" s="33">
        <v>70000</v>
      </c>
      <c r="F30" s="34"/>
      <c r="G30" s="35"/>
      <c r="H30" s="35"/>
      <c r="I30" s="15"/>
      <c r="J30" s="7"/>
      <c r="K30" s="22"/>
      <c r="L30" s="10"/>
      <c r="M30" s="36"/>
    </row>
    <row r="31" spans="1:13" ht="15" thickBot="1" x14ac:dyDescent="0.4">
      <c r="A31" s="32" t="s">
        <v>37</v>
      </c>
      <c r="B31" s="33">
        <v>182175</v>
      </c>
      <c r="C31" s="33">
        <f>SUM(C26:C30)</f>
        <v>258969</v>
      </c>
      <c r="D31" s="33">
        <f>SUM(D26:D30)</f>
        <v>278256</v>
      </c>
      <c r="E31" s="33">
        <f>SUM(E26:E30)</f>
        <v>275757</v>
      </c>
      <c r="F31" s="34"/>
      <c r="G31" s="35"/>
      <c r="H31" s="35">
        <v>266700</v>
      </c>
      <c r="I31" s="15"/>
      <c r="J31" s="7">
        <v>252571</v>
      </c>
      <c r="K31" s="51">
        <f>SUM(K26:K30)</f>
        <v>228500</v>
      </c>
      <c r="L31" s="52"/>
      <c r="M31" s="36"/>
    </row>
    <row r="32" spans="1:13" ht="15" thickBot="1" x14ac:dyDescent="0.4">
      <c r="A32" s="38"/>
      <c r="B32" s="39"/>
      <c r="C32" s="39"/>
      <c r="D32" s="39"/>
      <c r="E32" s="40"/>
      <c r="F32" s="40"/>
      <c r="G32" s="41"/>
      <c r="H32" s="41"/>
      <c r="I32" s="42"/>
      <c r="J32" s="43"/>
      <c r="K32" s="53"/>
      <c r="L32" s="44"/>
      <c r="M32" s="45"/>
    </row>
    <row r="33" spans="1:13" x14ac:dyDescent="0.35">
      <c r="A33" s="110" t="s">
        <v>38</v>
      </c>
      <c r="B33" s="48"/>
      <c r="C33" s="48"/>
      <c r="D33" s="48"/>
      <c r="E33" s="49"/>
      <c r="F33" s="49"/>
      <c r="G33" s="50"/>
      <c r="H33" s="50"/>
      <c r="I33" s="27"/>
      <c r="J33" s="28"/>
      <c r="K33" s="29"/>
      <c r="L33" s="30"/>
      <c r="M33" s="31"/>
    </row>
    <row r="34" spans="1:13" ht="15" thickBot="1" x14ac:dyDescent="0.4">
      <c r="A34" s="32" t="s">
        <v>39</v>
      </c>
      <c r="B34" s="33">
        <v>97554</v>
      </c>
      <c r="C34" s="33">
        <v>15513</v>
      </c>
      <c r="D34" s="33">
        <v>7000</v>
      </c>
      <c r="E34" s="33">
        <v>7000</v>
      </c>
      <c r="F34" s="34"/>
      <c r="G34" s="35"/>
      <c r="H34" s="35"/>
      <c r="I34" s="15"/>
      <c r="J34" s="21">
        <v>20460</v>
      </c>
      <c r="K34" s="16">
        <v>15375</v>
      </c>
      <c r="L34" s="10"/>
      <c r="M34" s="36"/>
    </row>
    <row r="35" spans="1:13" ht="15" thickBot="1" x14ac:dyDescent="0.4">
      <c r="A35" s="32" t="s">
        <v>40</v>
      </c>
      <c r="B35" s="33">
        <v>3500</v>
      </c>
      <c r="C35" s="33">
        <v>0</v>
      </c>
      <c r="D35" s="33">
        <v>20000</v>
      </c>
      <c r="E35" s="33">
        <v>20000</v>
      </c>
      <c r="F35" s="34"/>
      <c r="G35" s="35"/>
      <c r="H35" s="35"/>
      <c r="I35" s="15"/>
      <c r="J35" s="113">
        <v>198105</v>
      </c>
      <c r="K35" s="112">
        <v>10250</v>
      </c>
      <c r="L35" s="10"/>
      <c r="M35" s="36"/>
    </row>
    <row r="36" spans="1:13" x14ac:dyDescent="0.35">
      <c r="A36" s="32" t="s">
        <v>41</v>
      </c>
      <c r="B36" s="33">
        <v>18000</v>
      </c>
      <c r="C36" s="33">
        <v>18000</v>
      </c>
      <c r="D36" s="33">
        <v>18000</v>
      </c>
      <c r="E36" s="33">
        <v>18000</v>
      </c>
      <c r="F36" s="34"/>
      <c r="G36" s="35"/>
      <c r="H36" s="35"/>
      <c r="I36" s="15"/>
      <c r="J36" s="46">
        <v>6690</v>
      </c>
      <c r="K36" s="16">
        <v>15000</v>
      </c>
      <c r="L36" s="10"/>
      <c r="M36" s="36"/>
    </row>
    <row r="37" spans="1:13" x14ac:dyDescent="0.35">
      <c r="A37" s="32" t="s">
        <v>42</v>
      </c>
      <c r="B37" s="33">
        <v>90892</v>
      </c>
      <c r="C37" s="33">
        <v>0</v>
      </c>
      <c r="D37" s="33">
        <v>0</v>
      </c>
      <c r="E37" s="33">
        <v>0</v>
      </c>
      <c r="F37" s="34"/>
      <c r="G37" s="35"/>
      <c r="H37" s="35"/>
      <c r="I37" s="15"/>
      <c r="J37" s="7">
        <v>0</v>
      </c>
      <c r="K37" s="16">
        <v>0</v>
      </c>
      <c r="L37" s="10"/>
      <c r="M37" s="36"/>
    </row>
    <row r="38" spans="1:13" x14ac:dyDescent="0.35">
      <c r="A38" s="32" t="s">
        <v>43</v>
      </c>
      <c r="B38" s="33">
        <v>3371</v>
      </c>
      <c r="C38" s="33">
        <v>0</v>
      </c>
      <c r="D38" s="33">
        <v>4000</v>
      </c>
      <c r="E38" s="33">
        <v>4000</v>
      </c>
      <c r="F38" s="34"/>
      <c r="G38" s="35"/>
      <c r="H38" s="35"/>
      <c r="I38" s="15"/>
      <c r="J38" s="7"/>
      <c r="K38" s="16"/>
      <c r="L38" s="10"/>
      <c r="M38" s="36"/>
    </row>
    <row r="39" spans="1:13" x14ac:dyDescent="0.35">
      <c r="A39" s="32" t="s">
        <v>44</v>
      </c>
      <c r="B39" s="33">
        <v>6750</v>
      </c>
      <c r="C39" s="33">
        <v>5945</v>
      </c>
      <c r="D39" s="33">
        <v>7000</v>
      </c>
      <c r="E39" s="33">
        <v>7000</v>
      </c>
      <c r="F39" s="34"/>
      <c r="G39" s="35"/>
      <c r="H39" s="35"/>
      <c r="I39" s="15"/>
      <c r="J39" s="7">
        <v>6493</v>
      </c>
      <c r="K39" s="16">
        <v>7000</v>
      </c>
      <c r="L39" s="10"/>
      <c r="M39" s="36"/>
    </row>
    <row r="40" spans="1:13" x14ac:dyDescent="0.35">
      <c r="A40" s="32" t="s">
        <v>45</v>
      </c>
      <c r="B40" s="33">
        <v>8858</v>
      </c>
      <c r="C40" s="33">
        <v>885</v>
      </c>
      <c r="D40" s="33">
        <v>10000</v>
      </c>
      <c r="E40" s="33">
        <v>10000</v>
      </c>
      <c r="F40" s="34"/>
      <c r="G40" s="35"/>
      <c r="H40" s="35"/>
      <c r="I40" s="15"/>
      <c r="J40" s="7">
        <v>0</v>
      </c>
      <c r="K40" s="16">
        <v>0</v>
      </c>
      <c r="L40" s="10"/>
      <c r="M40" s="36"/>
    </row>
    <row r="41" spans="1:13" x14ac:dyDescent="0.35">
      <c r="A41" s="32" t="s">
        <v>46</v>
      </c>
      <c r="B41" s="33">
        <v>3230</v>
      </c>
      <c r="C41" s="33">
        <v>18389</v>
      </c>
      <c r="D41" s="33">
        <v>3000</v>
      </c>
      <c r="E41" s="33">
        <v>3000</v>
      </c>
      <c r="F41" s="34"/>
      <c r="G41" s="35"/>
      <c r="H41" s="35"/>
      <c r="I41" s="15"/>
      <c r="J41" s="7">
        <v>10360</v>
      </c>
      <c r="K41" s="16">
        <v>10250</v>
      </c>
      <c r="L41" s="10"/>
      <c r="M41" s="36"/>
    </row>
    <row r="42" spans="1:13" x14ac:dyDescent="0.35">
      <c r="A42" s="32" t="s">
        <v>47</v>
      </c>
      <c r="B42" s="33">
        <v>1023</v>
      </c>
      <c r="C42" s="33">
        <v>0</v>
      </c>
      <c r="D42" s="33">
        <v>1000</v>
      </c>
      <c r="E42" s="33">
        <v>1000</v>
      </c>
      <c r="F42" s="34"/>
      <c r="G42" s="35"/>
      <c r="H42" s="35"/>
      <c r="I42" s="15"/>
      <c r="J42" s="7"/>
      <c r="K42" s="16"/>
      <c r="L42" s="10"/>
      <c r="M42" s="36"/>
    </row>
    <row r="43" spans="1:13" x14ac:dyDescent="0.35">
      <c r="A43" s="32" t="s">
        <v>48</v>
      </c>
      <c r="B43" s="33">
        <v>0</v>
      </c>
      <c r="C43" s="33">
        <v>29895</v>
      </c>
      <c r="D43" s="33">
        <v>0</v>
      </c>
      <c r="E43" s="33">
        <v>0</v>
      </c>
      <c r="F43" s="34"/>
      <c r="G43" s="35"/>
      <c r="H43" s="35"/>
      <c r="I43" s="15"/>
      <c r="J43" s="7">
        <v>26044</v>
      </c>
      <c r="K43" s="16">
        <v>30750</v>
      </c>
      <c r="L43" s="10"/>
      <c r="M43" s="36"/>
    </row>
    <row r="44" spans="1:13" x14ac:dyDescent="0.35">
      <c r="A44" s="32" t="s">
        <v>49</v>
      </c>
      <c r="B44" s="33">
        <v>48003</v>
      </c>
      <c r="C44" s="33">
        <v>63802</v>
      </c>
      <c r="D44" s="33">
        <v>80000</v>
      </c>
      <c r="E44" s="33">
        <v>80000</v>
      </c>
      <c r="F44" s="34"/>
      <c r="G44" s="35"/>
      <c r="H44" s="35"/>
      <c r="I44" s="15"/>
      <c r="J44" s="7">
        <v>63221</v>
      </c>
      <c r="K44" s="16">
        <v>71750</v>
      </c>
      <c r="L44" s="10"/>
      <c r="M44" s="36"/>
    </row>
    <row r="45" spans="1:13" x14ac:dyDescent="0.35">
      <c r="A45" s="32" t="s">
        <v>50</v>
      </c>
      <c r="B45" s="33">
        <v>11105</v>
      </c>
      <c r="C45" s="33">
        <v>0</v>
      </c>
      <c r="D45" s="33">
        <v>11000</v>
      </c>
      <c r="E45" s="33">
        <v>11000</v>
      </c>
      <c r="F45" s="34"/>
      <c r="G45" s="35"/>
      <c r="H45" s="35"/>
      <c r="I45" s="15"/>
      <c r="J45" s="7"/>
      <c r="K45" s="16">
        <v>0</v>
      </c>
      <c r="L45" s="10"/>
      <c r="M45" s="36"/>
    </row>
    <row r="46" spans="1:13" x14ac:dyDescent="0.35">
      <c r="A46" s="32" t="s">
        <v>51</v>
      </c>
      <c r="B46" s="33">
        <v>175</v>
      </c>
      <c r="C46" s="33">
        <v>0</v>
      </c>
      <c r="D46" s="33">
        <v>0</v>
      </c>
      <c r="E46" s="33">
        <v>0</v>
      </c>
      <c r="F46" s="34"/>
      <c r="G46" s="35"/>
      <c r="H46" s="35"/>
      <c r="I46" s="15"/>
      <c r="J46" s="7">
        <v>0</v>
      </c>
      <c r="K46" s="16">
        <v>0</v>
      </c>
      <c r="L46" s="10"/>
      <c r="M46" s="36"/>
    </row>
    <row r="47" spans="1:13" x14ac:dyDescent="0.35">
      <c r="A47" s="32" t="s">
        <v>52</v>
      </c>
      <c r="B47" s="33">
        <v>8406</v>
      </c>
      <c r="C47" s="33">
        <v>9252</v>
      </c>
      <c r="D47" s="33">
        <v>9000</v>
      </c>
      <c r="E47" s="33">
        <v>9000</v>
      </c>
      <c r="F47" s="34">
        <v>6175</v>
      </c>
      <c r="G47" s="35"/>
      <c r="H47" s="35"/>
      <c r="I47" s="15"/>
      <c r="J47" s="7">
        <v>5158</v>
      </c>
      <c r="K47" s="16">
        <v>6500</v>
      </c>
      <c r="L47" s="10"/>
      <c r="M47" s="36"/>
    </row>
    <row r="48" spans="1:13" x14ac:dyDescent="0.35">
      <c r="A48" s="32" t="s">
        <v>53</v>
      </c>
      <c r="B48" s="33">
        <v>1742</v>
      </c>
      <c r="C48" s="33">
        <v>40250</v>
      </c>
      <c r="D48" s="33">
        <v>25000</v>
      </c>
      <c r="E48" s="33">
        <v>25000</v>
      </c>
      <c r="F48" s="34">
        <v>34454</v>
      </c>
      <c r="G48" s="35"/>
      <c r="H48" s="35"/>
      <c r="I48" s="15"/>
      <c r="J48" s="7">
        <v>34105</v>
      </c>
      <c r="K48" s="16">
        <v>39000</v>
      </c>
      <c r="L48" s="10"/>
      <c r="M48" s="36"/>
    </row>
    <row r="49" spans="1:13" x14ac:dyDescent="0.35">
      <c r="A49" s="54" t="s">
        <v>54</v>
      </c>
      <c r="B49" s="33">
        <v>0</v>
      </c>
      <c r="C49" s="33"/>
      <c r="D49" s="33">
        <v>1200</v>
      </c>
      <c r="E49" s="33">
        <v>800</v>
      </c>
      <c r="F49" s="34"/>
      <c r="G49" s="35"/>
      <c r="H49" s="35"/>
      <c r="I49" s="15"/>
      <c r="J49" s="7">
        <v>625</v>
      </c>
      <c r="K49" s="16">
        <v>1000</v>
      </c>
      <c r="L49" s="10"/>
      <c r="M49" s="36"/>
    </row>
    <row r="50" spans="1:13" ht="15" thickBot="1" x14ac:dyDescent="0.4">
      <c r="A50" s="32" t="s">
        <v>55</v>
      </c>
      <c r="B50" s="33">
        <v>34000</v>
      </c>
      <c r="C50" s="33">
        <v>91989</v>
      </c>
      <c r="D50" s="33">
        <v>30000</v>
      </c>
      <c r="E50" s="33">
        <v>30000</v>
      </c>
      <c r="F50" s="34"/>
      <c r="G50" s="35"/>
      <c r="H50" s="35"/>
      <c r="I50" s="15"/>
      <c r="J50" s="22">
        <v>62205</v>
      </c>
      <c r="K50" s="22">
        <v>51250</v>
      </c>
      <c r="L50" s="10"/>
      <c r="M50" s="36"/>
    </row>
    <row r="51" spans="1:13" ht="15" thickBot="1" x14ac:dyDescent="0.4">
      <c r="A51" s="111" t="s">
        <v>90</v>
      </c>
      <c r="B51" s="33">
        <f>SUM(B34:B50)</f>
        <v>336609</v>
      </c>
      <c r="C51" s="33">
        <f>SUM(C34:C50)</f>
        <v>293920</v>
      </c>
      <c r="D51" s="33">
        <f>SUM(D34:D50)</f>
        <v>226200</v>
      </c>
      <c r="E51" s="33">
        <f>SUM(E34:E50)</f>
        <v>225800</v>
      </c>
      <c r="F51" s="34"/>
      <c r="G51" s="35"/>
      <c r="H51" s="35">
        <v>273100</v>
      </c>
      <c r="I51" s="15"/>
      <c r="J51" s="113">
        <f>SUM(J34:J50)</f>
        <v>433466</v>
      </c>
      <c r="K51" s="51">
        <f>SUM(K34:K50)</f>
        <v>258125</v>
      </c>
      <c r="L51" s="52"/>
      <c r="M51" s="36"/>
    </row>
    <row r="52" spans="1:13" ht="15" thickBot="1" x14ac:dyDescent="0.4">
      <c r="A52" s="55"/>
      <c r="B52" s="39"/>
      <c r="C52" s="39"/>
      <c r="D52" s="39"/>
      <c r="E52" s="39"/>
      <c r="F52" s="40"/>
      <c r="G52" s="41"/>
      <c r="H52" s="41"/>
      <c r="I52" s="42"/>
      <c r="J52" s="53"/>
      <c r="K52" s="56"/>
      <c r="L52" s="114"/>
      <c r="M52" s="45"/>
    </row>
    <row r="53" spans="1:13" x14ac:dyDescent="0.35">
      <c r="A53" s="110" t="s">
        <v>56</v>
      </c>
      <c r="B53" s="48"/>
      <c r="C53" s="48"/>
      <c r="D53" s="48"/>
      <c r="E53" s="48"/>
      <c r="F53" s="49"/>
      <c r="G53" s="50"/>
      <c r="H53" s="50"/>
      <c r="I53" s="57"/>
      <c r="J53" s="28"/>
      <c r="K53" s="29"/>
      <c r="L53" s="58"/>
      <c r="M53" s="59"/>
    </row>
    <row r="54" spans="1:13" hidden="1" x14ac:dyDescent="0.35">
      <c r="A54" s="32" t="s">
        <v>57</v>
      </c>
      <c r="B54" s="33">
        <v>12358</v>
      </c>
      <c r="C54" s="33" t="s">
        <v>58</v>
      </c>
      <c r="D54" s="33">
        <v>45000</v>
      </c>
      <c r="E54" s="33">
        <v>45000</v>
      </c>
      <c r="F54" s="34"/>
      <c r="G54" s="35"/>
      <c r="H54" s="35"/>
      <c r="I54" s="60"/>
      <c r="J54" s="61"/>
      <c r="K54" s="62"/>
      <c r="L54" s="63"/>
      <c r="M54" s="64"/>
    </row>
    <row r="55" spans="1:13" hidden="1" x14ac:dyDescent="0.35">
      <c r="A55" s="32" t="s">
        <v>59</v>
      </c>
      <c r="B55" s="33">
        <v>32154</v>
      </c>
      <c r="C55" s="33" t="s">
        <v>58</v>
      </c>
      <c r="D55" s="33">
        <v>18000</v>
      </c>
      <c r="E55" s="33">
        <v>20000</v>
      </c>
      <c r="F55" s="34"/>
      <c r="G55" s="35"/>
      <c r="H55" s="35"/>
      <c r="I55" s="60"/>
      <c r="J55" s="61"/>
      <c r="K55" s="62"/>
      <c r="L55" s="63"/>
      <c r="M55" s="36"/>
    </row>
    <row r="56" spans="1:13" hidden="1" x14ac:dyDescent="0.35">
      <c r="A56" s="32" t="s">
        <v>60</v>
      </c>
      <c r="B56" s="33">
        <v>6000</v>
      </c>
      <c r="C56" s="33" t="s">
        <v>58</v>
      </c>
      <c r="D56" s="33">
        <v>0</v>
      </c>
      <c r="E56" s="33">
        <v>50000</v>
      </c>
      <c r="F56" s="34"/>
      <c r="G56" s="35"/>
      <c r="H56" s="35"/>
      <c r="I56" s="60"/>
      <c r="J56" s="61"/>
      <c r="K56" s="62"/>
      <c r="L56" s="63"/>
      <c r="M56" s="36"/>
    </row>
    <row r="57" spans="1:13" hidden="1" x14ac:dyDescent="0.35">
      <c r="A57" s="32" t="s">
        <v>61</v>
      </c>
      <c r="B57" s="33">
        <v>0</v>
      </c>
      <c r="C57" s="33" t="s">
        <v>58</v>
      </c>
      <c r="D57" s="33">
        <v>0</v>
      </c>
      <c r="E57" s="33">
        <v>8000</v>
      </c>
      <c r="F57" s="34"/>
      <c r="G57" s="35"/>
      <c r="H57" s="35"/>
      <c r="I57" s="60"/>
      <c r="J57" s="61"/>
      <c r="K57" s="62"/>
      <c r="L57" s="63"/>
      <c r="M57" s="36"/>
    </row>
    <row r="58" spans="1:13" hidden="1" x14ac:dyDescent="0.35">
      <c r="A58" s="32" t="s">
        <v>62</v>
      </c>
      <c r="B58" s="33">
        <v>5010</v>
      </c>
      <c r="C58" s="33" t="s">
        <v>58</v>
      </c>
      <c r="D58" s="33">
        <v>0</v>
      </c>
      <c r="E58" s="33">
        <v>0</v>
      </c>
      <c r="F58" s="34"/>
      <c r="G58" s="35"/>
      <c r="H58" s="35"/>
      <c r="I58" s="60"/>
      <c r="J58" s="61"/>
      <c r="K58" s="62"/>
      <c r="L58" s="63"/>
      <c r="M58" s="36"/>
    </row>
    <row r="59" spans="1:13" hidden="1" x14ac:dyDescent="0.35">
      <c r="A59" s="32" t="s">
        <v>63</v>
      </c>
      <c r="B59" s="33">
        <v>0</v>
      </c>
      <c r="C59" s="33" t="s">
        <v>58</v>
      </c>
      <c r="D59" s="33">
        <v>41000</v>
      </c>
      <c r="E59" s="33">
        <v>41000</v>
      </c>
      <c r="F59" s="34"/>
      <c r="G59" s="35"/>
      <c r="H59" s="35"/>
      <c r="I59" s="15"/>
      <c r="J59" s="61"/>
      <c r="K59" s="62"/>
      <c r="L59" s="10"/>
      <c r="M59" s="36"/>
    </row>
    <row r="60" spans="1:13" hidden="1" x14ac:dyDescent="0.35">
      <c r="A60" s="32" t="s">
        <v>64</v>
      </c>
      <c r="B60" s="33">
        <v>0</v>
      </c>
      <c r="C60" s="33" t="s">
        <v>58</v>
      </c>
      <c r="D60" s="33">
        <v>200000</v>
      </c>
      <c r="E60" s="33">
        <v>200000</v>
      </c>
      <c r="F60" s="34"/>
      <c r="G60" s="35"/>
      <c r="H60" s="35"/>
      <c r="I60" s="15"/>
      <c r="J60" s="61"/>
      <c r="K60" s="62"/>
      <c r="L60" s="10"/>
      <c r="M60" s="36"/>
    </row>
    <row r="61" spans="1:13" hidden="1" x14ac:dyDescent="0.35">
      <c r="A61" s="32" t="s">
        <v>65</v>
      </c>
      <c r="B61" s="33">
        <v>0</v>
      </c>
      <c r="C61" s="33" t="s">
        <v>58</v>
      </c>
      <c r="D61" s="33">
        <v>0</v>
      </c>
      <c r="E61" s="33">
        <v>0</v>
      </c>
      <c r="F61" s="34"/>
      <c r="G61" s="35"/>
      <c r="H61" s="35"/>
      <c r="I61" s="15"/>
      <c r="J61" s="61"/>
      <c r="K61" s="62"/>
      <c r="L61" s="10"/>
      <c r="M61" s="36"/>
    </row>
    <row r="62" spans="1:13" hidden="1" x14ac:dyDescent="0.35">
      <c r="A62" s="32" t="s">
        <v>66</v>
      </c>
      <c r="B62" s="33">
        <v>0</v>
      </c>
      <c r="C62" s="33" t="s">
        <v>58</v>
      </c>
      <c r="D62" s="33">
        <v>0</v>
      </c>
      <c r="E62" s="33">
        <v>36000</v>
      </c>
      <c r="F62" s="34"/>
      <c r="G62" s="35"/>
      <c r="H62" s="35"/>
      <c r="I62" s="15"/>
      <c r="J62" s="61"/>
      <c r="K62" s="62"/>
      <c r="L62" s="10"/>
      <c r="M62" s="36"/>
    </row>
    <row r="63" spans="1:13" hidden="1" x14ac:dyDescent="0.35">
      <c r="A63" s="32" t="s">
        <v>67</v>
      </c>
      <c r="B63" s="33">
        <v>21610</v>
      </c>
      <c r="C63" s="33" t="s">
        <v>58</v>
      </c>
      <c r="D63" s="33">
        <v>0</v>
      </c>
      <c r="E63" s="33">
        <v>0</v>
      </c>
      <c r="F63" s="34"/>
      <c r="G63" s="35"/>
      <c r="H63" s="35"/>
      <c r="I63" s="15"/>
      <c r="J63" s="61"/>
      <c r="K63" s="62"/>
      <c r="L63" s="10"/>
      <c r="M63" s="36"/>
    </row>
    <row r="64" spans="1:13" hidden="1" x14ac:dyDescent="0.35">
      <c r="A64" s="32" t="s">
        <v>68</v>
      </c>
      <c r="B64" s="33">
        <v>0</v>
      </c>
      <c r="C64" s="33" t="s">
        <v>58</v>
      </c>
      <c r="D64" s="33">
        <v>0</v>
      </c>
      <c r="E64" s="33">
        <v>60000</v>
      </c>
      <c r="F64" s="34"/>
      <c r="G64" s="35"/>
      <c r="H64" s="35"/>
      <c r="I64" s="15"/>
      <c r="J64" s="61"/>
      <c r="K64" s="62"/>
      <c r="L64" s="10"/>
      <c r="M64" s="36"/>
    </row>
    <row r="65" spans="1:13" hidden="1" x14ac:dyDescent="0.35">
      <c r="A65" s="32" t="s">
        <v>69</v>
      </c>
      <c r="B65" s="33">
        <v>0</v>
      </c>
      <c r="C65" s="33" t="s">
        <v>58</v>
      </c>
      <c r="D65" s="33">
        <v>20000</v>
      </c>
      <c r="E65" s="33">
        <v>20000</v>
      </c>
      <c r="F65" s="34"/>
      <c r="G65" s="35"/>
      <c r="H65" s="35"/>
      <c r="I65" s="15"/>
      <c r="J65" s="61"/>
      <c r="K65" s="62"/>
      <c r="L65" s="10"/>
      <c r="M65" s="36"/>
    </row>
    <row r="66" spans="1:13" hidden="1" x14ac:dyDescent="0.35">
      <c r="A66" s="32" t="s">
        <v>70</v>
      </c>
      <c r="B66" s="33">
        <v>0</v>
      </c>
      <c r="C66" s="33" t="s">
        <v>58</v>
      </c>
      <c r="D66" s="33">
        <v>21000</v>
      </c>
      <c r="E66" s="33">
        <v>27000</v>
      </c>
      <c r="F66" s="34"/>
      <c r="G66" s="35"/>
      <c r="H66" s="35"/>
      <c r="I66" s="15"/>
      <c r="J66" s="61"/>
      <c r="K66" s="62"/>
      <c r="L66" s="10"/>
      <c r="M66" s="36"/>
    </row>
    <row r="67" spans="1:13" hidden="1" x14ac:dyDescent="0.35">
      <c r="A67" s="32" t="s">
        <v>71</v>
      </c>
      <c r="B67" s="33">
        <v>0</v>
      </c>
      <c r="C67" s="33" t="s">
        <v>58</v>
      </c>
      <c r="D67" s="33">
        <v>39000</v>
      </c>
      <c r="E67" s="33">
        <v>39000</v>
      </c>
      <c r="F67" s="34"/>
      <c r="G67" s="35">
        <f>SUM(E54:E67)</f>
        <v>546000</v>
      </c>
      <c r="H67" s="35">
        <f>SUM(F54:F67)</f>
        <v>0</v>
      </c>
      <c r="I67" s="15"/>
      <c r="J67" s="61"/>
      <c r="K67" s="62"/>
      <c r="L67" s="10"/>
      <c r="M67" s="36"/>
    </row>
    <row r="68" spans="1:13" hidden="1" x14ac:dyDescent="0.35">
      <c r="A68" s="32" t="s">
        <v>72</v>
      </c>
      <c r="B68" s="33">
        <v>0</v>
      </c>
      <c r="C68" s="33" t="s">
        <v>58</v>
      </c>
      <c r="D68" s="33">
        <v>0</v>
      </c>
      <c r="E68" s="33">
        <v>0</v>
      </c>
      <c r="F68" s="34"/>
      <c r="G68" s="35"/>
      <c r="H68" s="35"/>
      <c r="I68" s="15"/>
      <c r="J68" s="61"/>
      <c r="K68" s="62"/>
      <c r="L68" s="10"/>
      <c r="M68" s="36"/>
    </row>
    <row r="69" spans="1:13" hidden="1" x14ac:dyDescent="0.35">
      <c r="A69" s="32" t="s">
        <v>73</v>
      </c>
      <c r="B69" s="33">
        <v>39000</v>
      </c>
      <c r="C69" s="33" t="s">
        <v>58</v>
      </c>
      <c r="D69" s="33">
        <v>0</v>
      </c>
      <c r="E69" s="33">
        <v>0</v>
      </c>
      <c r="F69" s="34"/>
      <c r="G69" s="35"/>
      <c r="H69" s="35"/>
      <c r="I69" s="15"/>
      <c r="J69" s="61"/>
      <c r="K69" s="62"/>
      <c r="L69" s="10"/>
      <c r="M69" s="36"/>
    </row>
    <row r="70" spans="1:13" hidden="1" x14ac:dyDescent="0.35">
      <c r="A70" s="54" t="s">
        <v>74</v>
      </c>
      <c r="B70" s="33">
        <v>0</v>
      </c>
      <c r="C70" s="33" t="s">
        <v>58</v>
      </c>
      <c r="D70" s="33">
        <v>150000</v>
      </c>
      <c r="E70" s="33">
        <v>150000</v>
      </c>
      <c r="F70" s="34"/>
      <c r="G70" s="35"/>
      <c r="H70" s="35"/>
      <c r="I70" s="15"/>
      <c r="J70" s="61"/>
      <c r="K70" s="62"/>
      <c r="L70" s="10"/>
      <c r="M70" s="36"/>
    </row>
    <row r="71" spans="1:13" hidden="1" x14ac:dyDescent="0.35">
      <c r="A71" s="32" t="s">
        <v>75</v>
      </c>
      <c r="B71" s="33">
        <v>83800</v>
      </c>
      <c r="C71" s="33" t="s">
        <v>58</v>
      </c>
      <c r="D71" s="33">
        <v>0</v>
      </c>
      <c r="E71" s="33">
        <v>0</v>
      </c>
      <c r="F71" s="34"/>
      <c r="G71" s="35"/>
      <c r="H71" s="35"/>
      <c r="I71" s="15"/>
      <c r="J71" s="61"/>
      <c r="K71" s="62"/>
      <c r="L71" s="10"/>
      <c r="M71" s="36"/>
    </row>
    <row r="72" spans="1:13" x14ac:dyDescent="0.35">
      <c r="A72" s="32" t="s">
        <v>76</v>
      </c>
      <c r="B72" s="33"/>
      <c r="C72" s="33"/>
      <c r="D72" s="33"/>
      <c r="E72" s="33"/>
      <c r="F72" s="34"/>
      <c r="G72" s="35"/>
      <c r="H72" s="35"/>
      <c r="I72" s="15"/>
      <c r="J72" s="7"/>
      <c r="K72" s="16">
        <v>2382500</v>
      </c>
      <c r="L72" s="10"/>
      <c r="M72" s="36"/>
    </row>
    <row r="73" spans="1:13" x14ac:dyDescent="0.35">
      <c r="A73" s="32" t="s">
        <v>77</v>
      </c>
      <c r="B73" s="33"/>
      <c r="C73" s="33"/>
      <c r="D73" s="33"/>
      <c r="E73" s="33"/>
      <c r="F73" s="34"/>
      <c r="G73" s="35"/>
      <c r="H73" s="35"/>
      <c r="I73" s="15"/>
      <c r="J73" s="7"/>
      <c r="K73" s="16">
        <v>46400</v>
      </c>
      <c r="L73" s="10"/>
      <c r="M73" s="36"/>
    </row>
    <row r="74" spans="1:13" ht="15" thickBot="1" x14ac:dyDescent="0.4">
      <c r="A74" s="32" t="s">
        <v>78</v>
      </c>
      <c r="B74" s="33"/>
      <c r="C74" s="33"/>
      <c r="D74" s="33"/>
      <c r="E74" s="33"/>
      <c r="F74" s="34"/>
      <c r="G74" s="35"/>
      <c r="H74" s="35">
        <v>183500</v>
      </c>
      <c r="I74" s="15"/>
      <c r="J74" s="7">
        <v>151154</v>
      </c>
      <c r="K74" s="65">
        <v>266750</v>
      </c>
      <c r="L74" s="10"/>
      <c r="M74" s="66"/>
    </row>
    <row r="75" spans="1:13" ht="15" thickBot="1" x14ac:dyDescent="0.4">
      <c r="A75" s="38" t="s">
        <v>79</v>
      </c>
      <c r="B75" s="39">
        <f>SUM(B54:B71)</f>
        <v>199932</v>
      </c>
      <c r="C75" s="39" t="s">
        <v>58</v>
      </c>
      <c r="D75" s="39">
        <f>SUM(D34:D71)</f>
        <v>986400</v>
      </c>
      <c r="E75" s="39">
        <f>SUM(E54:E71)</f>
        <v>696000</v>
      </c>
      <c r="F75" s="40"/>
      <c r="G75" s="41"/>
      <c r="H75" s="41"/>
      <c r="I75" s="42"/>
      <c r="J75" s="43"/>
      <c r="K75" s="51">
        <f>SUM(K72:K74)</f>
        <v>2695650</v>
      </c>
      <c r="L75" s="67"/>
      <c r="M75" s="68"/>
    </row>
    <row r="76" spans="1:13" ht="15" thickBot="1" x14ac:dyDescent="0.4">
      <c r="A76" s="69" t="s">
        <v>14</v>
      </c>
      <c r="B76" s="70"/>
      <c r="C76" s="70"/>
      <c r="D76" s="70"/>
      <c r="E76" s="70"/>
      <c r="F76" s="70"/>
      <c r="G76" s="71"/>
      <c r="H76" s="71"/>
      <c r="I76" s="72"/>
      <c r="J76" s="73"/>
      <c r="K76" s="74"/>
      <c r="L76" s="75"/>
      <c r="M76" s="76"/>
    </row>
    <row r="77" spans="1:13" x14ac:dyDescent="0.35">
      <c r="A77" s="110" t="s">
        <v>80</v>
      </c>
      <c r="B77" s="48"/>
      <c r="C77" s="48"/>
      <c r="D77" s="48"/>
      <c r="E77" s="48"/>
      <c r="F77" s="48"/>
      <c r="G77" s="77"/>
      <c r="H77" s="77"/>
      <c r="I77" s="27"/>
      <c r="J77" s="28"/>
      <c r="K77" s="29"/>
      <c r="L77" s="30"/>
      <c r="M77" s="78"/>
    </row>
    <row r="78" spans="1:13" x14ac:dyDescent="0.35">
      <c r="A78" s="32" t="s">
        <v>81</v>
      </c>
      <c r="B78" s="33">
        <v>309140.07</v>
      </c>
      <c r="C78" s="33">
        <v>309140.07</v>
      </c>
      <c r="D78" s="33">
        <v>0</v>
      </c>
      <c r="E78" s="34">
        <v>0</v>
      </c>
      <c r="F78" s="34"/>
      <c r="G78" s="35"/>
      <c r="H78" s="35"/>
      <c r="I78" s="15"/>
      <c r="J78" s="7"/>
      <c r="K78" s="16"/>
      <c r="L78" s="10"/>
      <c r="M78" s="64"/>
    </row>
    <row r="79" spans="1:13" x14ac:dyDescent="0.35">
      <c r="A79" s="32" t="s">
        <v>82</v>
      </c>
      <c r="B79" s="33">
        <v>136500</v>
      </c>
      <c r="C79" s="33">
        <v>136500</v>
      </c>
      <c r="D79" s="33">
        <v>145255</v>
      </c>
      <c r="E79" s="33">
        <v>145255</v>
      </c>
      <c r="F79" s="34"/>
      <c r="G79" s="35"/>
      <c r="H79" s="35">
        <v>145537</v>
      </c>
      <c r="I79" s="15"/>
      <c r="J79" s="7">
        <v>145537</v>
      </c>
      <c r="K79" s="16">
        <v>145537</v>
      </c>
      <c r="L79" s="10"/>
      <c r="M79" s="64"/>
    </row>
    <row r="80" spans="1:13" x14ac:dyDescent="0.35">
      <c r="A80" s="32" t="s">
        <v>83</v>
      </c>
      <c r="B80" s="33">
        <v>0</v>
      </c>
      <c r="C80" s="33">
        <v>0</v>
      </c>
      <c r="D80" s="33">
        <v>312255</v>
      </c>
      <c r="E80" s="33">
        <v>312255</v>
      </c>
      <c r="F80" s="34"/>
      <c r="G80" s="35"/>
      <c r="H80" s="35">
        <v>462442</v>
      </c>
      <c r="I80" s="15"/>
      <c r="J80" s="7">
        <v>342795</v>
      </c>
      <c r="K80" s="16">
        <v>314355</v>
      </c>
      <c r="L80" s="10"/>
      <c r="M80" s="79"/>
    </row>
    <row r="81" spans="1:13" x14ac:dyDescent="0.35">
      <c r="A81" s="80" t="s">
        <v>84</v>
      </c>
      <c r="B81" s="33"/>
      <c r="C81" s="33"/>
      <c r="D81" s="33"/>
      <c r="E81" s="34"/>
      <c r="F81" s="34"/>
      <c r="G81" s="35"/>
      <c r="H81" s="35"/>
      <c r="I81" s="15"/>
      <c r="J81" s="7"/>
      <c r="K81" s="16">
        <v>112200</v>
      </c>
      <c r="L81" s="10"/>
      <c r="M81" s="36"/>
    </row>
    <row r="82" spans="1:13" ht="15" thickBot="1" x14ac:dyDescent="0.4">
      <c r="A82" s="80" t="s">
        <v>85</v>
      </c>
      <c r="B82" s="33"/>
      <c r="C82" s="33"/>
      <c r="D82" s="33"/>
      <c r="E82" s="34"/>
      <c r="F82" s="34"/>
      <c r="G82" s="35"/>
      <c r="H82" s="35"/>
      <c r="I82" s="15"/>
      <c r="J82" s="7"/>
      <c r="K82" s="22">
        <v>83300</v>
      </c>
      <c r="L82" s="10"/>
      <c r="M82" s="36"/>
    </row>
    <row r="83" spans="1:13" ht="15" thickBot="1" x14ac:dyDescent="0.4">
      <c r="A83" s="38" t="s">
        <v>86</v>
      </c>
      <c r="B83" s="39"/>
      <c r="C83" s="39"/>
      <c r="D83" s="39"/>
      <c r="E83" s="40"/>
      <c r="F83" s="40"/>
      <c r="G83" s="41"/>
      <c r="H83" s="41"/>
      <c r="I83" s="42"/>
      <c r="J83" s="43"/>
      <c r="K83" s="51">
        <f>SUM(K79:K82)</f>
        <v>655392</v>
      </c>
      <c r="L83" s="67"/>
      <c r="M83" s="45"/>
    </row>
    <row r="84" spans="1:13" ht="16" thickBot="1" x14ac:dyDescent="0.4">
      <c r="A84" s="81" t="s">
        <v>29</v>
      </c>
      <c r="B84" s="82">
        <f>SUM(B64:B83)</f>
        <v>768372.07000000007</v>
      </c>
      <c r="C84" s="82">
        <f>SUM(C5:C21)</f>
        <v>2545618</v>
      </c>
      <c r="D84" s="82">
        <f>SUM(D5:D21)</f>
        <v>1211922</v>
      </c>
      <c r="E84" s="82">
        <f>SUM(E5:E21)</f>
        <v>1207500</v>
      </c>
      <c r="F84" s="83"/>
      <c r="G84" s="84"/>
      <c r="H84" s="84"/>
      <c r="I84" s="85"/>
      <c r="J84" s="86"/>
      <c r="K84" s="87">
        <f>SUM(K22)</f>
        <v>3953900</v>
      </c>
      <c r="L84" s="88"/>
      <c r="M84" s="89"/>
    </row>
    <row r="85" spans="1:13" ht="16" thickBot="1" x14ac:dyDescent="0.4">
      <c r="A85" s="90" t="s">
        <v>87</v>
      </c>
      <c r="B85" s="91" t="e">
        <f>SUM(#REF!,B75,B31)</f>
        <v>#REF!</v>
      </c>
      <c r="C85" s="91" t="e">
        <f>SUM(C31,C51,C65,C66,C67,#REF!)</f>
        <v>#REF!</v>
      </c>
      <c r="D85" s="91" t="e">
        <f>SUM(D31,D51,D65,D66,D67,#REF!)</f>
        <v>#REF!</v>
      </c>
      <c r="E85" s="91" t="e">
        <f>SUM(E31,E51,E65,E66,E67,#REF!)</f>
        <v>#REF!</v>
      </c>
      <c r="F85" s="92"/>
      <c r="G85" s="93"/>
      <c r="H85" s="93"/>
      <c r="I85" s="94"/>
      <c r="J85" s="95"/>
      <c r="K85" s="96">
        <f>SUM(K83,K75,K51,K31)</f>
        <v>3837667</v>
      </c>
      <c r="L85" s="97"/>
      <c r="M85" s="115"/>
    </row>
    <row r="86" spans="1:13" x14ac:dyDescent="0.35">
      <c r="A86" s="98"/>
      <c r="B86" s="99"/>
      <c r="C86" s="99"/>
      <c r="D86" s="99"/>
      <c r="E86" s="100"/>
      <c r="F86" s="100"/>
      <c r="G86" s="35"/>
      <c r="H86" s="35"/>
      <c r="I86" s="15"/>
      <c r="J86" s="7"/>
      <c r="K86" s="47"/>
      <c r="L86" s="10"/>
      <c r="M86" s="14"/>
    </row>
    <row r="87" spans="1:13" ht="15.5" x14ac:dyDescent="0.35">
      <c r="A87" s="101" t="s">
        <v>88</v>
      </c>
      <c r="B87" s="102" t="e">
        <f>B84-B85</f>
        <v>#REF!</v>
      </c>
      <c r="C87" s="102"/>
      <c r="D87" s="102" t="e">
        <f>D84-D85</f>
        <v>#REF!</v>
      </c>
      <c r="E87" s="102" t="e">
        <f>E84-E85</f>
        <v>#REF!</v>
      </c>
      <c r="F87" s="103"/>
      <c r="G87" s="93"/>
      <c r="H87" s="93"/>
      <c r="I87" s="104"/>
      <c r="J87" s="95"/>
      <c r="K87" s="105">
        <v>124233</v>
      </c>
      <c r="L87" s="106"/>
      <c r="M87" s="107"/>
    </row>
  </sheetData>
  <sheetProtection algorithmName="SHA-512" hashValue="YiE+KTPPEQlIN60Gx9enjMaiU1+/Sb9VPq/pkqRJFULFQBMX8DwNsXJzPn6+dkkE6GCvRR18kLO2xdTkkhQf3w==" saltValue="yIiy1AzID4zahlb6Rrs4jA==" spinCount="100000" sheet="1" objects="1" scenarios="1"/>
  <pageMargins left="0.7" right="0.7" top="0.75" bottom="0.75" header="0.3" footer="0.3"/>
  <pageSetup fitToHeight="0" orientation="portrait" horizontalDpi="4294967293" verticalDpi="0" r:id="rId1"/>
  <rowBreaks count="2" manualBreakCount="2">
    <brk id="22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Schuster</dc:creator>
  <cp:lastModifiedBy>charlene</cp:lastModifiedBy>
  <cp:lastPrinted>2017-07-25T15:14:43Z</cp:lastPrinted>
  <dcterms:created xsi:type="dcterms:W3CDTF">2017-07-05T22:28:41Z</dcterms:created>
  <dcterms:modified xsi:type="dcterms:W3CDTF">2017-08-16T15:56:17Z</dcterms:modified>
</cp:coreProperties>
</file>